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8475" windowHeight="6420" firstSheet="1" activeTab="2"/>
  </bookViews>
  <sheets>
    <sheet name="2016-1-3" sheetId="1" state="hidden" r:id="rId1"/>
    <sheet name="List1" sheetId="2" r:id="rId2"/>
    <sheet name="I.I.D. FIN.PLN 2018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<sst xmlns="http://schemas.openxmlformats.org/spreadsheetml/2006/main" count="132" uniqueCount="72">
  <si>
    <t>RAČUN</t>
  </si>
  <si>
    <t>OPIS</t>
  </si>
  <si>
    <t xml:space="preserve"> PLAN "11"</t>
  </si>
  <si>
    <t xml:space="preserve"> PLAN "43"</t>
  </si>
  <si>
    <t>NOVI PLAN "L"</t>
  </si>
  <si>
    <t xml:space="preserve"> PLAN "52"</t>
  </si>
  <si>
    <t xml:space="preserve"> PLAN "D"</t>
  </si>
  <si>
    <t xml:space="preserve"> PLAN "61"</t>
  </si>
  <si>
    <t>UKUPNO    PLAN</t>
  </si>
  <si>
    <t>PRIHODI</t>
  </si>
  <si>
    <t>Prihodi poslovanja i nefin. imovine</t>
  </si>
  <si>
    <t xml:space="preserve">RASHODI   </t>
  </si>
  <si>
    <t>Ostali rashodi za zaposlene</t>
  </si>
  <si>
    <t>Ostali nespomenuti rashodi poslovanja</t>
  </si>
  <si>
    <t>Rashodi za nabavu nefinancijske imovine</t>
  </si>
  <si>
    <t>*4221</t>
  </si>
  <si>
    <t>Uredska oprema i namještaj</t>
  </si>
  <si>
    <t>*4223</t>
  </si>
  <si>
    <t>Oprema za održavanje i zaštitu</t>
  </si>
  <si>
    <t>*4227</t>
  </si>
  <si>
    <t>Uređaji, strojevi i oprema za ostale namjene</t>
  </si>
  <si>
    <t>*4521</t>
  </si>
  <si>
    <t>Dodatna ulaganja na postrojenju i opremi</t>
  </si>
  <si>
    <t>32,34,37,4</t>
  </si>
  <si>
    <t xml:space="preserve"> RASHODI- IZDACI</t>
  </si>
  <si>
    <t>Šefica računovodstva:</t>
  </si>
  <si>
    <t>Leonela Kodelja</t>
  </si>
  <si>
    <t>NOVI  PLAN "11"</t>
  </si>
  <si>
    <t xml:space="preserve"> NOVI  PLAN "43"</t>
  </si>
  <si>
    <t>NOVI PLAN "52"</t>
  </si>
  <si>
    <t>NOVI  PLAN "61"</t>
  </si>
  <si>
    <t>UKUPNO NOVI PLAN</t>
  </si>
  <si>
    <t>NOVI PLAN "O"</t>
  </si>
  <si>
    <t xml:space="preserve"> RAVNATELJ</t>
  </si>
  <si>
    <t>Boris Demark, prof.</t>
  </si>
  <si>
    <t xml:space="preserve">Oprema </t>
  </si>
  <si>
    <t>*422</t>
  </si>
  <si>
    <t>Donacije od pravnih i fizičkih osoba izvan općeg proračuna</t>
  </si>
  <si>
    <t>Prihodi iz proračuna za financiranje redovne djelatnosti proračunskih korisnika</t>
  </si>
  <si>
    <t>Višak/manjak prihoda</t>
  </si>
  <si>
    <t>Plaće (bruto)</t>
  </si>
  <si>
    <t>Doprinosi na plaće</t>
  </si>
  <si>
    <t>Naknade troškova zaposlenima</t>
  </si>
  <si>
    <t>Rashodi za materijal i energiju</t>
  </si>
  <si>
    <t>Prihodi po posebnim propisima</t>
  </si>
  <si>
    <t>Rashodi za usluge</t>
  </si>
  <si>
    <t>Ostali financijski rashodi</t>
  </si>
  <si>
    <t>Pomoći unutar općeg proračuna</t>
  </si>
  <si>
    <t>Ostale naknade građanima i kućanstvima iz proračuna</t>
  </si>
  <si>
    <t>*423</t>
  </si>
  <si>
    <t>Prijevozna sredstva</t>
  </si>
  <si>
    <t>Pomoći od ostalih subjekata unutar općeg proračuna</t>
  </si>
  <si>
    <t>RAZDJEL: 10208;   AKTIVNOST: A 734193;  USTANOVA:516</t>
  </si>
  <si>
    <t>Naknade troškova osobama izvan radnog odnosa</t>
  </si>
  <si>
    <t>DOMA ZA  ODRASLE OSOBE MOTOVUN</t>
  </si>
  <si>
    <t>Pomoći proračunskim korisnicima iz proračuna koji im nije nadležan</t>
  </si>
  <si>
    <r>
      <rPr>
        <sz val="10"/>
        <color indexed="8"/>
        <rFont val="Arial"/>
        <family val="2"/>
      </rPr>
      <t>Pomoći od izvanproračunskih korisnika</t>
    </r>
  </si>
  <si>
    <t>Prihodi od prodaje proizvoda i robe te pruženih usluga</t>
  </si>
  <si>
    <t xml:space="preserve">  FINANCIJSKI PLAN  ZA  PRVO TROMJESEČJE 2016. GODINE</t>
  </si>
  <si>
    <t>U Motovunu, 22. prosinca   2015. godine</t>
  </si>
  <si>
    <t>PLAN "31"</t>
  </si>
  <si>
    <t>Napomena :   Financijski plan  za prvo tromjesečje 2016. godine  izrađen je  sukladno prijedlogu   koji je dostavljen u nadležno Ministarstvo, Klasa:400-02/15-01/01;Urbroj:2163-516-03-01-15-8 od 31. kolovoza  2015.g., a izrađen sukladno Uputama za izradu financijskih planova proračunskih i izvanproračunskih korisnika državnog proračuna za prva tri mjeseca 2016. godine Klasa:400-06/15-01/124, Urbroj:513-05-01-15-1 od 27.08.2015.g. Ministarstva financija .</t>
  </si>
  <si>
    <t>NOVI PLAN "11"</t>
  </si>
  <si>
    <t>NOVI PLAN "43"</t>
  </si>
  <si>
    <t>NOVI PLAN "61"</t>
  </si>
  <si>
    <t>NOVI PLAN "31"</t>
  </si>
  <si>
    <t>UKUPNO  NOVI  PLAN</t>
  </si>
  <si>
    <t>Voditeljica fin.rač.poslova:</t>
  </si>
  <si>
    <r>
      <t>I</t>
    </r>
    <r>
      <rPr>
        <b/>
        <sz val="10"/>
        <rFont val="Arial"/>
        <family val="2"/>
      </rPr>
      <t xml:space="preserve">. IZMJENE I DOPUNE </t>
    </r>
    <r>
      <rPr>
        <b/>
        <sz val="11"/>
        <rFont val="Arial"/>
        <family val="2"/>
      </rPr>
      <t>FINANCIJSKOG PLANA  ZA  2018. GODINU</t>
    </r>
  </si>
  <si>
    <t>RAZDJEL: 10208;   AKTIVNOST: A 734193, A 791010 (izvor 31),   USTANOVA:516</t>
  </si>
  <si>
    <t>Napomena :  I. Izmjene i dopune financijskijskog plana  za 2018. godinu  izrađene su sukladno dobivenom financijskom planu za izvore financiranja 11 i 43  od strane nadležnog Ministarstva Klasa:400-06/17-01/2, Urbroj:519-06-1-1/1-17-14 od  29. prosinca 2017.,  te po uvrštenju Odluke o raspodjeli rezultata Klasa:233-01/18-01/01 Urbroj:2163-516-01-01-18-5 od 29.01.2018.godine.</t>
  </si>
  <si>
    <t>U Motovunu, 29. siječnja  2018.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</si>
</sst>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23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4" fontId="5" fillId="0" borderId="22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8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19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27" xfId="0" applyNumberFormat="1" applyBorder="1" applyAlignment="1">
      <alignment/>
    </xf>
    <xf numFmtId="4" fontId="9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wrapText="1" shrinkToFi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 shrinkToFit="1"/>
    </xf>
    <xf numFmtId="0" fontId="5" fillId="0" borderId="21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10" fillId="0" borderId="18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 horizontal="left"/>
    </xf>
    <xf numFmtId="4" fontId="5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4" fontId="50" fillId="0" borderId="18" xfId="0" applyNumberFormat="1" applyFont="1" applyBorder="1" applyAlignment="1">
      <alignment/>
    </xf>
    <xf numFmtId="4" fontId="50" fillId="0" borderId="18" xfId="0" applyNumberFormat="1" applyFont="1" applyBorder="1" applyAlignment="1">
      <alignment horizontal="right"/>
    </xf>
    <xf numFmtId="4" fontId="49" fillId="0" borderId="18" xfId="0" applyNumberFormat="1" applyFont="1" applyBorder="1" applyAlignment="1">
      <alignment/>
    </xf>
    <xf numFmtId="0" fontId="0" fillId="0" borderId="15" xfId="0" applyFont="1" applyBorder="1" applyAlignment="1">
      <alignment wrapText="1" shrinkToFit="1"/>
    </xf>
    <xf numFmtId="4" fontId="50" fillId="0" borderId="15" xfId="0" applyNumberFormat="1" applyFont="1" applyBorder="1" applyAlignment="1">
      <alignment/>
    </xf>
    <xf numFmtId="4" fontId="50" fillId="0" borderId="24" xfId="0" applyNumberFormat="1" applyFont="1" applyBorder="1" applyAlignment="1">
      <alignment/>
    </xf>
    <xf numFmtId="4" fontId="50" fillId="0" borderId="24" xfId="0" applyNumberFormat="1" applyFont="1" applyBorder="1" applyAlignment="1">
      <alignment horizontal="right"/>
    </xf>
    <xf numFmtId="4" fontId="50" fillId="0" borderId="28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wrapText="1"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9" fillId="0" borderId="32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51" fillId="0" borderId="18" xfId="50" applyFont="1" applyFill="1" applyBorder="1" applyAlignment="1">
      <alignment horizontal="left" vertical="center" wrapText="1"/>
      <protection/>
    </xf>
    <xf numFmtId="0" fontId="12" fillId="0" borderId="18" xfId="50" applyFont="1" applyFill="1" applyBorder="1" applyAlignment="1">
      <alignment horizontal="left" vertical="center" wrapText="1"/>
      <protection/>
    </xf>
    <xf numFmtId="0" fontId="0" fillId="0" borderId="18" xfId="50" applyFont="1" applyFill="1" applyBorder="1" applyAlignment="1">
      <alignment horizontal="left" vertical="center" wrapText="1"/>
      <protection/>
    </xf>
    <xf numFmtId="4" fontId="5" fillId="0" borderId="19" xfId="0" applyNumberFormat="1" applyFont="1" applyBorder="1" applyAlignment="1">
      <alignment/>
    </xf>
    <xf numFmtId="0" fontId="0" fillId="0" borderId="37" xfId="0" applyBorder="1" applyAlignment="1">
      <alignment/>
    </xf>
    <xf numFmtId="4" fontId="0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wrapText="1" shrinkToFit="1"/>
    </xf>
    <xf numFmtId="4" fontId="0" fillId="0" borderId="15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49" fillId="0" borderId="15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34" xfId="0" applyFont="1" applyBorder="1" applyAlignment="1">
      <alignment/>
    </xf>
    <xf numFmtId="4" fontId="4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/>
    </xf>
    <xf numFmtId="4" fontId="0" fillId="0" borderId="45" xfId="0" applyNumberFormat="1" applyFont="1" applyBorder="1" applyAlignment="1">
      <alignment/>
    </xf>
    <xf numFmtId="4" fontId="5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7" xfId="0" applyNumberFormat="1" applyBorder="1" applyAlignment="1">
      <alignment/>
    </xf>
    <xf numFmtId="4" fontId="3" fillId="0" borderId="48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34" xfId="0" applyFont="1" applyBorder="1" applyAlignment="1">
      <alignment wrapText="1" shrinkToFit="1"/>
    </xf>
    <xf numFmtId="4" fontId="0" fillId="0" borderId="34" xfId="0" applyNumberFormat="1" applyFont="1" applyBorder="1" applyAlignment="1">
      <alignment/>
    </xf>
    <xf numFmtId="4" fontId="50" fillId="0" borderId="34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52" fillId="0" borderId="18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4" fontId="50" fillId="0" borderId="18" xfId="0" applyNumberFormat="1" applyFont="1" applyBorder="1" applyAlignment="1">
      <alignment/>
    </xf>
    <xf numFmtId="4" fontId="53" fillId="0" borderId="34" xfId="0" applyNumberFormat="1" applyFont="1" applyBorder="1" applyAlignment="1">
      <alignment/>
    </xf>
    <xf numFmtId="4" fontId="50" fillId="0" borderId="43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53" xfId="0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7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48"/>
  <sheetViews>
    <sheetView zoomScale="85" zoomScaleNormal="85" zoomScalePageLayoutView="0" workbookViewId="0" topLeftCell="A7">
      <selection activeCell="G8" sqref="G8"/>
    </sheetView>
  </sheetViews>
  <sheetFormatPr defaultColWidth="9.140625" defaultRowHeight="12.75"/>
  <cols>
    <col min="1" max="1" width="8.28125" style="0" customWidth="1"/>
    <col min="2" max="2" width="36.28125" style="0" customWidth="1"/>
    <col min="3" max="3" width="11.8515625" style="0" hidden="1" customWidth="1"/>
    <col min="4" max="4" width="11.7109375" style="0" customWidth="1"/>
    <col min="5" max="5" width="11.421875" style="0" hidden="1" customWidth="1"/>
    <col min="6" max="6" width="0.13671875" style="0" hidden="1" customWidth="1"/>
    <col min="7" max="7" width="12.28125" style="0" customWidth="1"/>
    <col min="8" max="8" width="11.421875" style="0" hidden="1" customWidth="1"/>
    <col min="9" max="9" width="12.7109375" style="0" hidden="1" customWidth="1"/>
    <col min="10" max="10" width="11.421875" style="0" customWidth="1"/>
    <col min="11" max="11" width="11.421875" style="0" hidden="1" customWidth="1"/>
    <col min="12" max="12" width="0.2890625" style="0" hidden="1" customWidth="1"/>
    <col min="13" max="13" width="11.421875" style="0" customWidth="1"/>
    <col min="14" max="14" width="0.2890625" style="0" hidden="1" customWidth="1"/>
    <col min="15" max="15" width="11.421875" style="0" hidden="1" customWidth="1"/>
    <col min="16" max="16" width="11.421875" style="0" customWidth="1"/>
    <col min="17" max="17" width="12.421875" style="0" customWidth="1"/>
    <col min="18" max="18" width="0.13671875" style="0" customWidth="1"/>
    <col min="21" max="21" width="11.7109375" style="0" bestFit="1" customWidth="1"/>
    <col min="22" max="22" width="12.57421875" style="0" customWidth="1"/>
    <col min="23" max="23" width="9.28125" style="0" bestFit="1" customWidth="1"/>
  </cols>
  <sheetData>
    <row r="1" ht="10.5" customHeight="1">
      <c r="A1" s="1"/>
    </row>
    <row r="2" s="1" customFormat="1" ht="14.25" hidden="1"/>
    <row r="3" s="1" customFormat="1" ht="3.75" customHeight="1"/>
    <row r="4" spans="1:17" s="1" customFormat="1" ht="15">
      <c r="A4" s="129" t="s">
        <v>58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1" customFormat="1" ht="15">
      <c r="A5" s="129" t="s">
        <v>54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s="1" customFormat="1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1" customFormat="1" ht="15">
      <c r="A7" s="130" t="s">
        <v>52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44"/>
      <c r="O7" s="44"/>
      <c r="P7" s="44"/>
      <c r="Q7" s="44"/>
    </row>
    <row r="8" ht="13.5" thickBot="1"/>
    <row r="9" spans="1:18" ht="31.5" customHeight="1" thickBot="1">
      <c r="A9" s="2" t="s">
        <v>0</v>
      </c>
      <c r="B9" s="3" t="s">
        <v>1</v>
      </c>
      <c r="C9" s="4" t="s">
        <v>2</v>
      </c>
      <c r="D9" s="4" t="s">
        <v>2</v>
      </c>
      <c r="E9" s="4" t="s">
        <v>3</v>
      </c>
      <c r="F9" s="4" t="s">
        <v>27</v>
      </c>
      <c r="G9" s="4" t="s">
        <v>3</v>
      </c>
      <c r="H9" s="4" t="s">
        <v>4</v>
      </c>
      <c r="I9" s="4" t="s">
        <v>28</v>
      </c>
      <c r="J9" s="4" t="s">
        <v>5</v>
      </c>
      <c r="K9" s="4" t="s">
        <v>6</v>
      </c>
      <c r="L9" s="4" t="s">
        <v>29</v>
      </c>
      <c r="M9" s="4" t="s">
        <v>7</v>
      </c>
      <c r="N9" s="4" t="s">
        <v>30</v>
      </c>
      <c r="O9" s="33" t="s">
        <v>32</v>
      </c>
      <c r="P9" s="33" t="s">
        <v>60</v>
      </c>
      <c r="Q9" s="5" t="s">
        <v>8</v>
      </c>
      <c r="R9" s="76" t="s">
        <v>31</v>
      </c>
    </row>
    <row r="10" spans="1:20" ht="13.5" customHeight="1">
      <c r="A10" s="6"/>
      <c r="B10" s="131" t="s">
        <v>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3"/>
      <c r="R10" s="77"/>
      <c r="T10" s="7"/>
    </row>
    <row r="11" spans="1:18" ht="15.75" customHeight="1">
      <c r="A11" s="8">
        <v>6</v>
      </c>
      <c r="B11" s="9" t="s">
        <v>10</v>
      </c>
      <c r="C11" s="10">
        <f>C38</f>
        <v>3760749</v>
      </c>
      <c r="D11" s="10">
        <f>D38</f>
        <v>1058846</v>
      </c>
      <c r="E11" s="10">
        <f>SUM(E14:E18)</f>
        <v>1800000</v>
      </c>
      <c r="F11" s="10"/>
      <c r="G11" s="10">
        <f>SUM(G14:G18)</f>
        <v>456900</v>
      </c>
      <c r="H11" s="10">
        <f>SUM(H14:H18)</f>
        <v>114372.3</v>
      </c>
      <c r="I11" s="10">
        <f>SUM(I14:I18)</f>
        <v>0</v>
      </c>
      <c r="J11" s="10">
        <f>SUM(J12:J18)</f>
        <v>45230</v>
      </c>
      <c r="K11" s="10">
        <f>SUM(K14:K18)</f>
        <v>16000</v>
      </c>
      <c r="L11" s="10">
        <f>SUM(L12:L18)</f>
        <v>0</v>
      </c>
      <c r="M11" s="10">
        <f>SUM(M14:M18)</f>
        <v>8000</v>
      </c>
      <c r="N11" s="10">
        <f>SUM(N14:N18)</f>
        <v>0</v>
      </c>
      <c r="O11" s="10">
        <f>SUM(O14:O18)</f>
        <v>0</v>
      </c>
      <c r="P11" s="10">
        <f>SUM(P14:P18)</f>
        <v>7500</v>
      </c>
      <c r="Q11" s="11">
        <f>+D11+G11+J11+M11+P11</f>
        <v>1576476</v>
      </c>
      <c r="R11" s="78">
        <f>+F11+I11+L11+N11+O11</f>
        <v>0</v>
      </c>
    </row>
    <row r="12" spans="1:18" s="29" customFormat="1" ht="15.75" customHeight="1">
      <c r="A12" s="52">
        <v>634</v>
      </c>
      <c r="B12" s="88" t="s">
        <v>56</v>
      </c>
      <c r="C12" s="51"/>
      <c r="D12" s="51"/>
      <c r="E12" s="51"/>
      <c r="F12" s="51"/>
      <c r="G12" s="51"/>
      <c r="H12" s="51"/>
      <c r="I12" s="51"/>
      <c r="J12" s="51"/>
      <c r="K12" s="51"/>
      <c r="L12" s="72"/>
      <c r="M12" s="51"/>
      <c r="N12" s="41"/>
      <c r="O12" s="41"/>
      <c r="P12" s="41"/>
      <c r="Q12" s="15">
        <f aca="true" t="shared" si="0" ref="Q12:Q18">+D12+G12+J12+M12+P12</f>
        <v>0</v>
      </c>
      <c r="R12" s="79"/>
    </row>
    <row r="13" spans="1:18" s="29" customFormat="1" ht="24" customHeight="1">
      <c r="A13" s="52">
        <v>636</v>
      </c>
      <c r="B13" s="87" t="s">
        <v>55</v>
      </c>
      <c r="C13" s="51"/>
      <c r="D13" s="51"/>
      <c r="E13" s="51"/>
      <c r="F13" s="51"/>
      <c r="G13" s="51"/>
      <c r="H13" s="51"/>
      <c r="I13" s="51"/>
      <c r="J13" s="51">
        <v>45230</v>
      </c>
      <c r="K13" s="51"/>
      <c r="L13" s="72"/>
      <c r="M13" s="51"/>
      <c r="N13" s="41"/>
      <c r="O13" s="41"/>
      <c r="P13" s="41"/>
      <c r="Q13" s="15">
        <f t="shared" si="0"/>
        <v>45230</v>
      </c>
      <c r="R13" s="79"/>
    </row>
    <row r="14" spans="1:18" ht="18.75" customHeight="1">
      <c r="A14" s="12">
        <v>652</v>
      </c>
      <c r="B14" s="13" t="s">
        <v>44</v>
      </c>
      <c r="C14" s="14"/>
      <c r="D14" s="14"/>
      <c r="E14" s="14">
        <v>1800000</v>
      </c>
      <c r="F14" s="14"/>
      <c r="G14" s="14">
        <v>456900</v>
      </c>
      <c r="H14" s="14"/>
      <c r="I14" s="70"/>
      <c r="J14" s="14"/>
      <c r="K14" s="14"/>
      <c r="L14" s="14"/>
      <c r="M14" s="14"/>
      <c r="N14" s="34"/>
      <c r="O14" s="34"/>
      <c r="P14" s="34"/>
      <c r="Q14" s="15">
        <f t="shared" si="0"/>
        <v>456900</v>
      </c>
      <c r="R14" s="80">
        <f>+F14+I14+L14+N14+O14</f>
        <v>0</v>
      </c>
    </row>
    <row r="15" spans="1:18" ht="26.25" customHeight="1">
      <c r="A15" s="12">
        <v>661</v>
      </c>
      <c r="B15" s="89" t="s">
        <v>57</v>
      </c>
      <c r="C15" s="14"/>
      <c r="D15" s="14"/>
      <c r="E15" s="14"/>
      <c r="F15" s="14"/>
      <c r="G15" s="14"/>
      <c r="H15" s="14"/>
      <c r="I15" s="70"/>
      <c r="J15" s="14"/>
      <c r="K15" s="14"/>
      <c r="L15" s="14"/>
      <c r="M15" s="34"/>
      <c r="N15" s="34"/>
      <c r="O15" s="34"/>
      <c r="P15" s="34">
        <v>7500</v>
      </c>
      <c r="Q15" s="15">
        <f t="shared" si="0"/>
        <v>7500</v>
      </c>
      <c r="R15" s="80"/>
    </row>
    <row r="16" spans="1:18" ht="24.75" customHeight="1">
      <c r="A16" s="12">
        <v>663</v>
      </c>
      <c r="B16" s="53" t="s">
        <v>37</v>
      </c>
      <c r="C16" s="14"/>
      <c r="D16" s="14"/>
      <c r="E16" s="14"/>
      <c r="F16" s="14"/>
      <c r="G16" s="14"/>
      <c r="H16" s="14"/>
      <c r="I16" s="14"/>
      <c r="J16" s="14"/>
      <c r="K16" s="14">
        <v>8161.76</v>
      </c>
      <c r="L16" s="14"/>
      <c r="M16" s="34">
        <v>8000</v>
      </c>
      <c r="N16" s="73"/>
      <c r="O16" s="34"/>
      <c r="P16" s="34"/>
      <c r="Q16" s="15">
        <f t="shared" si="0"/>
        <v>8000</v>
      </c>
      <c r="R16" s="80">
        <f>+F16+I16+L16+N16+O16</f>
        <v>0</v>
      </c>
    </row>
    <row r="17" spans="1:18" ht="26.25" customHeight="1">
      <c r="A17" s="12">
        <v>671</v>
      </c>
      <c r="B17" s="53" t="s">
        <v>38</v>
      </c>
      <c r="C17" s="14">
        <v>5555943</v>
      </c>
      <c r="D17" s="14">
        <v>1058846</v>
      </c>
      <c r="E17" s="14"/>
      <c r="F17" s="14">
        <f>F11</f>
        <v>0</v>
      </c>
      <c r="G17" s="14"/>
      <c r="H17" s="14"/>
      <c r="I17" s="14"/>
      <c r="J17" s="14"/>
      <c r="K17" s="14"/>
      <c r="L17" s="14"/>
      <c r="M17" s="14"/>
      <c r="N17" s="35"/>
      <c r="O17" s="35">
        <v>0</v>
      </c>
      <c r="P17" s="35"/>
      <c r="Q17" s="15">
        <f t="shared" si="0"/>
        <v>1058846</v>
      </c>
      <c r="R17" s="80">
        <f>+F17+I17+L17+N17+O17</f>
        <v>0</v>
      </c>
    </row>
    <row r="18" spans="1:18" ht="15" customHeight="1" thickBot="1">
      <c r="A18" s="17">
        <v>922</v>
      </c>
      <c r="B18" s="18" t="s">
        <v>39</v>
      </c>
      <c r="C18" s="19"/>
      <c r="D18" s="19"/>
      <c r="E18" s="19"/>
      <c r="F18" s="19"/>
      <c r="G18" s="19"/>
      <c r="H18" s="19">
        <v>114372.3</v>
      </c>
      <c r="I18" s="19"/>
      <c r="J18" s="82"/>
      <c r="K18" s="20">
        <v>7838.24</v>
      </c>
      <c r="L18" s="19"/>
      <c r="M18" s="21"/>
      <c r="N18" s="21"/>
      <c r="O18" s="21"/>
      <c r="P18" s="21"/>
      <c r="Q18" s="83">
        <f t="shared" si="0"/>
        <v>0</v>
      </c>
      <c r="R18" s="81">
        <f>+F18+I18+L18+N18+O18</f>
        <v>0</v>
      </c>
    </row>
    <row r="19" spans="1:18" ht="18" customHeight="1" thickBot="1">
      <c r="A19" s="46"/>
      <c r="B19" s="131" t="s">
        <v>11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  <c r="R19" s="91"/>
    </row>
    <row r="20" spans="1:18" ht="18" customHeight="1">
      <c r="A20" s="57">
        <v>311</v>
      </c>
      <c r="B20" s="86" t="s">
        <v>40</v>
      </c>
      <c r="C20" s="49">
        <v>2676000</v>
      </c>
      <c r="D20" s="49">
        <v>703000</v>
      </c>
      <c r="E20" s="49"/>
      <c r="F20" s="75"/>
      <c r="G20" s="49"/>
      <c r="H20" s="49"/>
      <c r="I20" s="49"/>
      <c r="J20" s="49"/>
      <c r="K20" s="49"/>
      <c r="L20" s="49"/>
      <c r="M20" s="49"/>
      <c r="N20" s="36"/>
      <c r="O20" s="36"/>
      <c r="P20" s="36"/>
      <c r="Q20" s="94">
        <f>+D20+G20+J20+M20+P20</f>
        <v>703000</v>
      </c>
      <c r="R20" s="84">
        <f aca="true" t="shared" si="1" ref="R20:R25">+F20+I20+L20+N20+O20</f>
        <v>0</v>
      </c>
    </row>
    <row r="21" spans="1:18" ht="18" customHeight="1">
      <c r="A21" s="22">
        <v>312</v>
      </c>
      <c r="B21" s="58" t="s">
        <v>12</v>
      </c>
      <c r="C21" s="50">
        <v>151480</v>
      </c>
      <c r="D21" s="50">
        <v>7000</v>
      </c>
      <c r="E21" s="50"/>
      <c r="F21" s="50"/>
      <c r="G21" s="50"/>
      <c r="H21" s="50"/>
      <c r="I21" s="50"/>
      <c r="J21" s="50"/>
      <c r="K21" s="50"/>
      <c r="L21" s="50"/>
      <c r="M21" s="50"/>
      <c r="N21" s="37"/>
      <c r="O21" s="37">
        <v>0</v>
      </c>
      <c r="P21" s="37"/>
      <c r="Q21" s="16">
        <f aca="true" t="shared" si="2" ref="Q21:Q31">+D21+G21+J21+M21+P21</f>
        <v>7000</v>
      </c>
      <c r="R21" s="80">
        <f t="shared" si="1"/>
        <v>0</v>
      </c>
    </row>
    <row r="22" spans="1:18" ht="18" customHeight="1">
      <c r="A22" s="22">
        <v>313</v>
      </c>
      <c r="B22" s="58" t="s">
        <v>41</v>
      </c>
      <c r="C22" s="50">
        <v>526380</v>
      </c>
      <c r="D22" s="50">
        <v>120916</v>
      </c>
      <c r="E22" s="50"/>
      <c r="F22" s="69"/>
      <c r="G22" s="50"/>
      <c r="H22" s="50"/>
      <c r="I22" s="50"/>
      <c r="J22" s="50"/>
      <c r="K22" s="50"/>
      <c r="L22" s="50"/>
      <c r="M22" s="50"/>
      <c r="N22" s="37"/>
      <c r="O22" s="37"/>
      <c r="P22" s="37"/>
      <c r="Q22" s="16">
        <f t="shared" si="2"/>
        <v>120916</v>
      </c>
      <c r="R22" s="80">
        <f t="shared" si="1"/>
        <v>0</v>
      </c>
    </row>
    <row r="23" spans="1:18" ht="12.75">
      <c r="A23" s="22">
        <v>321</v>
      </c>
      <c r="B23" s="54" t="s">
        <v>42</v>
      </c>
      <c r="C23" s="50">
        <v>30132</v>
      </c>
      <c r="D23" s="50">
        <v>75900</v>
      </c>
      <c r="E23" s="50"/>
      <c r="F23" s="50"/>
      <c r="G23" s="50"/>
      <c r="H23" s="50"/>
      <c r="I23" s="69"/>
      <c r="J23" s="50">
        <v>230</v>
      </c>
      <c r="K23" s="50"/>
      <c r="L23" s="50"/>
      <c r="M23" s="50">
        <v>1000</v>
      </c>
      <c r="N23" s="74"/>
      <c r="O23" s="37"/>
      <c r="P23" s="37"/>
      <c r="Q23" s="16">
        <f t="shared" si="2"/>
        <v>77130</v>
      </c>
      <c r="R23" s="80">
        <f t="shared" si="1"/>
        <v>0</v>
      </c>
    </row>
    <row r="24" spans="1:18" ht="12.75">
      <c r="A24" s="22">
        <v>322</v>
      </c>
      <c r="B24" s="54" t="s">
        <v>43</v>
      </c>
      <c r="C24" s="31">
        <v>231968</v>
      </c>
      <c r="D24" s="31">
        <v>115690</v>
      </c>
      <c r="E24" s="31"/>
      <c r="F24" s="67"/>
      <c r="G24" s="31">
        <v>288161</v>
      </c>
      <c r="H24" s="31"/>
      <c r="I24" s="67"/>
      <c r="J24" s="31">
        <v>7700</v>
      </c>
      <c r="K24" s="31"/>
      <c r="L24" s="68"/>
      <c r="M24" s="31">
        <v>2000</v>
      </c>
      <c r="N24" s="34"/>
      <c r="O24" s="34"/>
      <c r="P24" s="34">
        <v>7500</v>
      </c>
      <c r="Q24" s="16">
        <f t="shared" si="2"/>
        <v>421051</v>
      </c>
      <c r="R24" s="80">
        <f t="shared" si="1"/>
        <v>0</v>
      </c>
    </row>
    <row r="25" spans="1:18" ht="12.75">
      <c r="A25" s="22">
        <v>323</v>
      </c>
      <c r="B25" s="54" t="s">
        <v>45</v>
      </c>
      <c r="C25" s="31">
        <v>81647</v>
      </c>
      <c r="D25" s="31">
        <v>12540</v>
      </c>
      <c r="E25" s="31"/>
      <c r="F25" s="31"/>
      <c r="G25" s="31">
        <v>89700</v>
      </c>
      <c r="H25" s="31"/>
      <c r="I25" s="31"/>
      <c r="J25" s="31">
        <v>30000</v>
      </c>
      <c r="K25" s="31"/>
      <c r="L25" s="68"/>
      <c r="M25" s="31">
        <v>3000</v>
      </c>
      <c r="N25" s="73"/>
      <c r="O25" s="34"/>
      <c r="P25" s="34"/>
      <c r="Q25" s="16">
        <f t="shared" si="2"/>
        <v>135240</v>
      </c>
      <c r="R25" s="80">
        <f t="shared" si="1"/>
        <v>0</v>
      </c>
    </row>
    <row r="26" spans="1:18" ht="25.5">
      <c r="A26" s="22">
        <v>324</v>
      </c>
      <c r="B26" s="55" t="s">
        <v>53</v>
      </c>
      <c r="C26" s="31"/>
      <c r="D26" s="31">
        <v>3300</v>
      </c>
      <c r="E26" s="31"/>
      <c r="F26" s="31"/>
      <c r="G26" s="31">
        <v>600</v>
      </c>
      <c r="H26" s="31"/>
      <c r="I26" s="31"/>
      <c r="J26" s="31">
        <v>1300</v>
      </c>
      <c r="K26" s="31"/>
      <c r="L26" s="68"/>
      <c r="M26" s="31">
        <v>800</v>
      </c>
      <c r="N26" s="34"/>
      <c r="O26" s="34"/>
      <c r="P26" s="34"/>
      <c r="Q26" s="16">
        <f t="shared" si="2"/>
        <v>6000</v>
      </c>
      <c r="R26" s="80"/>
    </row>
    <row r="27" spans="1:18" ht="12.75">
      <c r="A27" s="22">
        <v>329</v>
      </c>
      <c r="B27" s="54" t="s">
        <v>13</v>
      </c>
      <c r="C27" s="31"/>
      <c r="D27" s="31">
        <v>6800</v>
      </c>
      <c r="E27" s="31">
        <v>6600</v>
      </c>
      <c r="F27" s="68"/>
      <c r="G27" s="31">
        <v>2600</v>
      </c>
      <c r="H27" s="31"/>
      <c r="I27" s="68"/>
      <c r="J27" s="31">
        <v>2000</v>
      </c>
      <c r="K27" s="31"/>
      <c r="L27" s="68"/>
      <c r="M27" s="31">
        <v>600</v>
      </c>
      <c r="N27" s="38"/>
      <c r="O27" s="38"/>
      <c r="P27" s="38"/>
      <c r="Q27" s="16">
        <f t="shared" si="2"/>
        <v>12000</v>
      </c>
      <c r="R27" s="80">
        <f aca="true" t="shared" si="3" ref="R27:R37">+F27+I27+L27+N27+O27</f>
        <v>0</v>
      </c>
    </row>
    <row r="28" spans="1:18" ht="12.75">
      <c r="A28" s="22">
        <v>343</v>
      </c>
      <c r="B28" s="54" t="s">
        <v>46</v>
      </c>
      <c r="C28" s="31">
        <v>3702</v>
      </c>
      <c r="D28" s="31">
        <v>2000</v>
      </c>
      <c r="E28" s="31"/>
      <c r="F28" s="31"/>
      <c r="G28" s="31"/>
      <c r="H28" s="31"/>
      <c r="I28" s="68"/>
      <c r="J28" s="31"/>
      <c r="K28" s="31"/>
      <c r="L28" s="31"/>
      <c r="M28" s="31"/>
      <c r="N28" s="38"/>
      <c r="O28" s="38"/>
      <c r="P28" s="38"/>
      <c r="Q28" s="16">
        <f t="shared" si="2"/>
        <v>2000</v>
      </c>
      <c r="R28" s="80">
        <f t="shared" si="3"/>
        <v>0</v>
      </c>
    </row>
    <row r="29" spans="1:18" ht="12.75">
      <c r="A29" s="22">
        <v>363</v>
      </c>
      <c r="B29" s="54" t="s">
        <v>47</v>
      </c>
      <c r="C29" s="31"/>
      <c r="D29" s="31"/>
      <c r="E29" s="31"/>
      <c r="F29" s="31"/>
      <c r="G29" s="31">
        <v>75839</v>
      </c>
      <c r="H29" s="31"/>
      <c r="I29" s="67"/>
      <c r="J29" s="59"/>
      <c r="K29" s="31"/>
      <c r="L29" s="31"/>
      <c r="M29" s="31"/>
      <c r="N29" s="38"/>
      <c r="O29" s="38"/>
      <c r="P29" s="38"/>
      <c r="Q29" s="16">
        <f t="shared" si="2"/>
        <v>75839</v>
      </c>
      <c r="R29" s="80">
        <f t="shared" si="3"/>
        <v>0</v>
      </c>
    </row>
    <row r="30" spans="1:18" ht="29.25" customHeight="1">
      <c r="A30" s="22">
        <v>372</v>
      </c>
      <c r="B30" s="55" t="s">
        <v>48</v>
      </c>
      <c r="C30" s="31">
        <v>38440</v>
      </c>
      <c r="D30" s="31">
        <v>11700</v>
      </c>
      <c r="E30" s="31"/>
      <c r="F30" s="68"/>
      <c r="G30" s="31"/>
      <c r="H30" s="31"/>
      <c r="I30" s="31"/>
      <c r="J30" s="31">
        <v>3000</v>
      </c>
      <c r="K30" s="31"/>
      <c r="L30" s="31"/>
      <c r="M30" s="31">
        <v>600</v>
      </c>
      <c r="N30" s="38"/>
      <c r="O30" s="38"/>
      <c r="P30" s="38"/>
      <c r="Q30" s="16">
        <f t="shared" si="2"/>
        <v>15300</v>
      </c>
      <c r="R30" s="80">
        <f t="shared" si="3"/>
        <v>0</v>
      </c>
    </row>
    <row r="31" spans="1:18" ht="15.75" customHeight="1">
      <c r="A31" s="22">
        <v>4</v>
      </c>
      <c r="B31" s="54" t="s">
        <v>14</v>
      </c>
      <c r="C31" s="31">
        <v>21000</v>
      </c>
      <c r="D31" s="31"/>
      <c r="E31" s="31"/>
      <c r="F31" s="31"/>
      <c r="G31" s="31"/>
      <c r="H31" s="31">
        <v>85300</v>
      </c>
      <c r="I31" s="31"/>
      <c r="J31" s="31">
        <v>1000</v>
      </c>
      <c r="K31" s="31">
        <v>4000</v>
      </c>
      <c r="L31" s="68"/>
      <c r="M31" s="31"/>
      <c r="N31" s="39"/>
      <c r="O31" s="39"/>
      <c r="P31" s="39"/>
      <c r="Q31" s="92">
        <f t="shared" si="2"/>
        <v>1000</v>
      </c>
      <c r="R31" s="80">
        <f t="shared" si="3"/>
        <v>0</v>
      </c>
    </row>
    <row r="32" spans="1:18" ht="12.75" hidden="1">
      <c r="A32" s="22" t="s">
        <v>15</v>
      </c>
      <c r="B32" s="54" t="s">
        <v>16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9"/>
      <c r="O32" s="39"/>
      <c r="P32" s="39"/>
      <c r="Q32" s="16" t="e">
        <f>+D32+G32+#REF!+#REF!</f>
        <v>#REF!</v>
      </c>
      <c r="R32" s="80">
        <f t="shared" si="3"/>
        <v>0</v>
      </c>
    </row>
    <row r="33" spans="1:18" ht="12.75" hidden="1">
      <c r="A33" s="22" t="s">
        <v>17</v>
      </c>
      <c r="B33" s="54" t="s">
        <v>18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9"/>
      <c r="O33" s="39"/>
      <c r="P33" s="39"/>
      <c r="Q33" s="16" t="e">
        <f>+D33+G33+#REF!+#REF!</f>
        <v>#REF!</v>
      </c>
      <c r="R33" s="80">
        <f t="shared" si="3"/>
        <v>0</v>
      </c>
    </row>
    <row r="34" spans="1:18" ht="12.75" hidden="1">
      <c r="A34" s="22" t="s">
        <v>19</v>
      </c>
      <c r="B34" s="54" t="s">
        <v>20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9"/>
      <c r="O34" s="39"/>
      <c r="P34" s="39"/>
      <c r="Q34" s="16" t="e">
        <f>+D34+G34+#REF!+#REF!</f>
        <v>#REF!</v>
      </c>
      <c r="R34" s="80">
        <f t="shared" si="3"/>
        <v>0</v>
      </c>
    </row>
    <row r="35" spans="1:18" ht="12.75" hidden="1">
      <c r="A35" s="22" t="s">
        <v>21</v>
      </c>
      <c r="B35" s="54" t="s">
        <v>22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9"/>
      <c r="O35" s="39"/>
      <c r="P35" s="39"/>
      <c r="Q35" s="16" t="e">
        <f>+D35+G35+#REF!+#REF!</f>
        <v>#REF!</v>
      </c>
      <c r="R35" s="80">
        <f t="shared" si="3"/>
        <v>0</v>
      </c>
    </row>
    <row r="36" spans="1:18" ht="15" customHeight="1">
      <c r="A36" s="60" t="s">
        <v>36</v>
      </c>
      <c r="B36" s="61" t="s">
        <v>35</v>
      </c>
      <c r="C36" s="62"/>
      <c r="D36" s="31"/>
      <c r="E36" s="62"/>
      <c r="F36" s="62"/>
      <c r="G36" s="62"/>
      <c r="H36" s="62"/>
      <c r="I36" s="62"/>
      <c r="J36" s="62">
        <v>1000</v>
      </c>
      <c r="K36" s="62"/>
      <c r="L36" s="62"/>
      <c r="M36" s="62"/>
      <c r="N36" s="40"/>
      <c r="O36" s="40"/>
      <c r="P36" s="40"/>
      <c r="Q36" s="90"/>
      <c r="R36" s="85">
        <f t="shared" si="3"/>
        <v>0</v>
      </c>
    </row>
    <row r="37" spans="1:18" ht="16.5" customHeight="1" thickBot="1">
      <c r="A37" s="63" t="s">
        <v>49</v>
      </c>
      <c r="B37" s="56" t="s">
        <v>50</v>
      </c>
      <c r="C37" s="64"/>
      <c r="D37" s="65"/>
      <c r="E37" s="64"/>
      <c r="F37" s="64"/>
      <c r="G37" s="64"/>
      <c r="H37" s="64"/>
      <c r="I37" s="64"/>
      <c r="J37" s="66"/>
      <c r="K37" s="66"/>
      <c r="L37" s="66"/>
      <c r="M37" s="66"/>
      <c r="N37" s="23"/>
      <c r="O37" s="23"/>
      <c r="P37" s="23"/>
      <c r="Q37" s="93"/>
      <c r="R37" s="85">
        <f t="shared" si="3"/>
        <v>0</v>
      </c>
    </row>
    <row r="38" spans="1:18" ht="23.25" customHeight="1" thickBot="1">
      <c r="A38" s="24" t="s">
        <v>23</v>
      </c>
      <c r="B38" s="3" t="s">
        <v>24</v>
      </c>
      <c r="C38" s="25">
        <f aca="true" t="shared" si="4" ref="C38:R38">SUM(C20:C31)</f>
        <v>3760749</v>
      </c>
      <c r="D38" s="25">
        <f>SUM(D20:D31)</f>
        <v>1058846</v>
      </c>
      <c r="E38" s="25">
        <f t="shared" si="4"/>
        <v>6600</v>
      </c>
      <c r="F38" s="25">
        <f t="shared" si="4"/>
        <v>0</v>
      </c>
      <c r="G38" s="25">
        <f t="shared" si="4"/>
        <v>456900</v>
      </c>
      <c r="H38" s="25">
        <f t="shared" si="4"/>
        <v>85300</v>
      </c>
      <c r="I38" s="25">
        <f t="shared" si="4"/>
        <v>0</v>
      </c>
      <c r="J38" s="25">
        <f>SUM(J20:J31)</f>
        <v>45230</v>
      </c>
      <c r="K38" s="25">
        <f t="shared" si="4"/>
        <v>4000</v>
      </c>
      <c r="L38" s="25">
        <f t="shared" si="4"/>
        <v>0</v>
      </c>
      <c r="M38" s="25">
        <f t="shared" si="4"/>
        <v>8000</v>
      </c>
      <c r="N38" s="25">
        <f t="shared" si="4"/>
        <v>0</v>
      </c>
      <c r="O38" s="25">
        <f t="shared" si="4"/>
        <v>0</v>
      </c>
      <c r="P38" s="25">
        <f t="shared" si="4"/>
        <v>7500</v>
      </c>
      <c r="Q38" s="32">
        <f>SUM(Q20:Q31)</f>
        <v>1576476</v>
      </c>
      <c r="R38" s="26">
        <f t="shared" si="4"/>
        <v>0</v>
      </c>
    </row>
    <row r="39" spans="1:17" ht="12.75" hidden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1.25" customHeight="1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54" customHeight="1">
      <c r="A41" s="134" t="s">
        <v>61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1.5" customHeight="1" hidden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ht="13.5" customHeight="1" hidden="1"/>
    <row r="44" ht="12.75" hidden="1"/>
    <row r="45" ht="12.75" hidden="1"/>
    <row r="46" ht="39" customHeight="1">
      <c r="B46" s="29" t="s">
        <v>59</v>
      </c>
    </row>
    <row r="47" spans="2:16" ht="24.75" customHeight="1">
      <c r="B47" s="29" t="s">
        <v>25</v>
      </c>
      <c r="E47" s="30"/>
      <c r="F47" s="30"/>
      <c r="G47" s="30"/>
      <c r="H47" s="30"/>
      <c r="I47" s="30"/>
      <c r="J47" s="30"/>
      <c r="K47" s="30"/>
      <c r="L47" s="30"/>
      <c r="M47" s="30" t="s">
        <v>33</v>
      </c>
      <c r="N47" s="30"/>
      <c r="O47" s="30"/>
      <c r="P47" s="30"/>
    </row>
    <row r="48" spans="2:16" ht="15" customHeight="1">
      <c r="B48" t="s">
        <v>26</v>
      </c>
      <c r="E48" s="30"/>
      <c r="F48" s="30"/>
      <c r="G48" s="30"/>
      <c r="H48" s="30"/>
      <c r="I48" s="30"/>
      <c r="J48" s="30"/>
      <c r="K48" s="30"/>
      <c r="L48" s="30"/>
      <c r="M48" s="30" t="s">
        <v>34</v>
      </c>
      <c r="N48" s="30"/>
      <c r="O48" s="30"/>
      <c r="P48" s="30"/>
    </row>
  </sheetData>
  <sheetProtection/>
  <mergeCells count="7">
    <mergeCell ref="A42:Q42"/>
    <mergeCell ref="A4:Q4"/>
    <mergeCell ref="A5:Q5"/>
    <mergeCell ref="A7:M7"/>
    <mergeCell ref="B10:Q10"/>
    <mergeCell ref="B19:Q19"/>
    <mergeCell ref="A41:Q4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2"/>
  <headerFooter alignWithMargins="0">
    <oddHeader>&amp;L&amp;G     DOM ZA ODRASLE OSOBE MOTOVUN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48"/>
  <sheetViews>
    <sheetView tabSelected="1" zoomScale="85" zoomScaleNormal="85" zoomScalePageLayoutView="0" workbookViewId="0" topLeftCell="A1">
      <selection activeCell="G46" sqref="G46"/>
    </sheetView>
  </sheetViews>
  <sheetFormatPr defaultColWidth="9.140625" defaultRowHeight="12.75"/>
  <cols>
    <col min="1" max="1" width="8.28125" style="0" customWidth="1"/>
    <col min="2" max="2" width="36.28125" style="0" customWidth="1"/>
    <col min="3" max="3" width="11.8515625" style="0" hidden="1" customWidth="1"/>
    <col min="4" max="4" width="11.7109375" style="0" customWidth="1"/>
    <col min="5" max="5" width="11.421875" style="0" hidden="1" customWidth="1"/>
    <col min="6" max="6" width="0.13671875" style="0" hidden="1" customWidth="1"/>
    <col min="7" max="7" width="13.421875" style="0" customWidth="1"/>
    <col min="8" max="8" width="12.28125" style="0" customWidth="1"/>
    <col min="9" max="9" width="11.421875" style="0" hidden="1" customWidth="1"/>
    <col min="10" max="10" width="12.7109375" style="0" hidden="1" customWidth="1"/>
    <col min="11" max="11" width="12.7109375" style="0" customWidth="1"/>
    <col min="12" max="12" width="11.421875" style="0" customWidth="1"/>
    <col min="13" max="13" width="11.421875" style="0" hidden="1" customWidth="1"/>
    <col min="14" max="14" width="0.2890625" style="0" hidden="1" customWidth="1"/>
    <col min="15" max="15" width="13.7109375" style="0" customWidth="1"/>
    <col min="16" max="16" width="11.421875" style="0" customWidth="1"/>
    <col min="17" max="17" width="0.2890625" style="0" hidden="1" customWidth="1"/>
    <col min="18" max="18" width="11.421875" style="0" hidden="1" customWidth="1"/>
    <col min="19" max="21" width="11.421875" style="0" customWidth="1"/>
    <col min="22" max="22" width="12.421875" style="0" customWidth="1"/>
    <col min="23" max="23" width="0.13671875" style="0" customWidth="1"/>
    <col min="24" max="24" width="12.421875" style="0" customWidth="1"/>
    <col min="26" max="26" width="11.7109375" style="0" bestFit="1" customWidth="1"/>
    <col min="27" max="27" width="12.57421875" style="0" customWidth="1"/>
    <col min="28" max="28" width="9.28125" style="0" bestFit="1" customWidth="1"/>
  </cols>
  <sheetData>
    <row r="1" ht="10.5" customHeight="1">
      <c r="A1" s="1"/>
    </row>
    <row r="2" s="1" customFormat="1" ht="14.25" hidden="1"/>
    <row r="3" s="1" customFormat="1" ht="3.75" customHeight="1"/>
    <row r="4" spans="1:22" s="1" customFormat="1" ht="15">
      <c r="A4" s="136" t="s">
        <v>68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s="1" customFormat="1" ht="15">
      <c r="A5" s="129" t="s">
        <v>54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4" s="1" customFormat="1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X6" s="44"/>
    </row>
    <row r="7" spans="1:24" s="1" customFormat="1" ht="15">
      <c r="A7" s="130" t="s">
        <v>69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44"/>
      <c r="R7" s="44"/>
      <c r="S7" s="44"/>
      <c r="T7" s="44"/>
      <c r="U7" s="44"/>
      <c r="V7" s="44"/>
      <c r="X7" s="44"/>
    </row>
    <row r="8" ht="13.5" thickBot="1"/>
    <row r="9" spans="1:24" ht="31.5" customHeight="1" thickBot="1">
      <c r="A9" s="2" t="s">
        <v>0</v>
      </c>
      <c r="B9" s="3" t="s">
        <v>1</v>
      </c>
      <c r="C9" s="4" t="s">
        <v>2</v>
      </c>
      <c r="D9" s="4" t="s">
        <v>2</v>
      </c>
      <c r="E9" s="4" t="s">
        <v>3</v>
      </c>
      <c r="F9" s="4" t="s">
        <v>27</v>
      </c>
      <c r="G9" s="4" t="s">
        <v>62</v>
      </c>
      <c r="H9" s="4" t="s">
        <v>3</v>
      </c>
      <c r="I9" s="4" t="s">
        <v>4</v>
      </c>
      <c r="J9" s="4" t="s">
        <v>28</v>
      </c>
      <c r="K9" s="4" t="s">
        <v>63</v>
      </c>
      <c r="L9" s="4" t="s">
        <v>5</v>
      </c>
      <c r="M9" s="4" t="s">
        <v>6</v>
      </c>
      <c r="N9" s="4" t="s">
        <v>29</v>
      </c>
      <c r="O9" s="4" t="s">
        <v>29</v>
      </c>
      <c r="P9" s="4" t="s">
        <v>7</v>
      </c>
      <c r="Q9" s="4" t="s">
        <v>30</v>
      </c>
      <c r="R9" s="33" t="s">
        <v>32</v>
      </c>
      <c r="S9" s="4" t="s">
        <v>64</v>
      </c>
      <c r="T9" s="33" t="s">
        <v>60</v>
      </c>
      <c r="U9" s="4" t="s">
        <v>65</v>
      </c>
      <c r="V9" s="5" t="s">
        <v>8</v>
      </c>
      <c r="W9" s="76" t="s">
        <v>31</v>
      </c>
      <c r="X9" s="5" t="s">
        <v>66</v>
      </c>
    </row>
    <row r="10" spans="1:25" ht="13.5" customHeight="1">
      <c r="A10" s="6"/>
      <c r="B10" s="131" t="s">
        <v>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3"/>
      <c r="W10" s="77"/>
      <c r="X10" s="95"/>
      <c r="Y10" s="7"/>
    </row>
    <row r="11" spans="1:24" ht="15.75" customHeight="1">
      <c r="A11" s="8">
        <v>6</v>
      </c>
      <c r="B11" s="9" t="s">
        <v>10</v>
      </c>
      <c r="C11" s="10">
        <f>C38</f>
        <v>3760749</v>
      </c>
      <c r="D11" s="10">
        <f>SUM(D12:D18)</f>
        <v>4429158</v>
      </c>
      <c r="E11" s="10">
        <f>SUM(E14:E18)</f>
        <v>1800000</v>
      </c>
      <c r="F11" s="10"/>
      <c r="G11" s="10">
        <f>G38</f>
        <v>4394738</v>
      </c>
      <c r="H11" s="10">
        <f>SUM(H14:H18)</f>
        <v>1853720</v>
      </c>
      <c r="I11" s="10">
        <f>SUM(I14:I18)</f>
        <v>114372.3</v>
      </c>
      <c r="J11" s="10">
        <f>SUM(J14:J18)</f>
        <v>0</v>
      </c>
      <c r="K11" s="10">
        <f>SUM(K14:K17)</f>
        <v>1859720</v>
      </c>
      <c r="L11" s="10">
        <f>SUM(L12:L18)</f>
        <v>150000</v>
      </c>
      <c r="M11" s="10">
        <f>SUM(M14:M18)</f>
        <v>8161.76</v>
      </c>
      <c r="N11" s="10">
        <f>SUM(N12:N18)</f>
        <v>0</v>
      </c>
      <c r="O11" s="10">
        <f>SUM(O12:O18)</f>
        <v>227600</v>
      </c>
      <c r="P11" s="10">
        <f aca="true" t="shared" si="0" ref="P11:U11">SUM(P14:P18)</f>
        <v>12000</v>
      </c>
      <c r="Q11" s="10">
        <f t="shared" si="0"/>
        <v>0</v>
      </c>
      <c r="R11" s="10">
        <f t="shared" si="0"/>
        <v>0</v>
      </c>
      <c r="S11" s="10">
        <f t="shared" si="0"/>
        <v>22200</v>
      </c>
      <c r="T11" s="10">
        <f t="shared" si="0"/>
        <v>30000</v>
      </c>
      <c r="U11" s="10">
        <f t="shared" si="0"/>
        <v>35800</v>
      </c>
      <c r="V11" s="11">
        <f>+D11+H11+L11+P11+T11</f>
        <v>6474878</v>
      </c>
      <c r="W11" s="78">
        <f>+F11+J11+N11+Q11+R11</f>
        <v>0</v>
      </c>
      <c r="X11" s="11">
        <f>+G11+K11+O11+S11+U11</f>
        <v>6540058</v>
      </c>
    </row>
    <row r="12" spans="1:24" s="29" customFormat="1" ht="21" customHeight="1">
      <c r="A12" s="52">
        <v>636</v>
      </c>
      <c r="B12" s="71" t="s">
        <v>55</v>
      </c>
      <c r="C12" s="51"/>
      <c r="D12" s="51"/>
      <c r="E12" s="51"/>
      <c r="F12" s="51"/>
      <c r="G12" s="51"/>
      <c r="H12" s="51"/>
      <c r="I12" s="51"/>
      <c r="J12" s="51"/>
      <c r="K12" s="51"/>
      <c r="L12" s="51">
        <v>150000</v>
      </c>
      <c r="M12" s="51"/>
      <c r="N12" s="72"/>
      <c r="O12" s="51">
        <v>150024.42</v>
      </c>
      <c r="P12" s="51"/>
      <c r="Q12" s="41"/>
      <c r="R12" s="41"/>
      <c r="S12" s="41"/>
      <c r="T12" s="41"/>
      <c r="U12" s="41"/>
      <c r="V12" s="15">
        <f>+D12+H12+L12+P12+T12</f>
        <v>150000</v>
      </c>
      <c r="W12" s="79"/>
      <c r="X12" s="11">
        <f aca="true" t="shared" si="1" ref="X12:X18">+G12+K12+O12+S12+U12</f>
        <v>150024.42</v>
      </c>
    </row>
    <row r="13" spans="1:24" s="29" customFormat="1" ht="1.5" customHeight="1" hidden="1">
      <c r="A13" s="52">
        <v>634</v>
      </c>
      <c r="B13" s="71" t="s">
        <v>51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72"/>
      <c r="O13" s="72"/>
      <c r="P13" s="51"/>
      <c r="Q13" s="41"/>
      <c r="R13" s="41"/>
      <c r="S13" s="41"/>
      <c r="T13" s="41"/>
      <c r="U13" s="41"/>
      <c r="V13" s="15">
        <f>+D13+H13+L13+P13</f>
        <v>0</v>
      </c>
      <c r="W13" s="79"/>
      <c r="X13" s="11">
        <f t="shared" si="1"/>
        <v>0</v>
      </c>
    </row>
    <row r="14" spans="1:24" ht="14.25" customHeight="1">
      <c r="A14" s="12">
        <v>652</v>
      </c>
      <c r="B14" s="13" t="s">
        <v>44</v>
      </c>
      <c r="C14" s="14"/>
      <c r="D14" s="14"/>
      <c r="E14" s="14">
        <v>1800000</v>
      </c>
      <c r="F14" s="14"/>
      <c r="G14" s="14"/>
      <c r="H14" s="14">
        <v>1853720</v>
      </c>
      <c r="I14" s="14"/>
      <c r="J14" s="70"/>
      <c r="K14" s="125">
        <v>1859720</v>
      </c>
      <c r="L14" s="31"/>
      <c r="M14" s="14"/>
      <c r="N14" s="14"/>
      <c r="O14" s="14"/>
      <c r="P14" s="14"/>
      <c r="Q14" s="34"/>
      <c r="R14" s="34"/>
      <c r="S14" s="34"/>
      <c r="T14" s="34"/>
      <c r="U14" s="34"/>
      <c r="V14" s="15">
        <f>+D14+H14+L14+P14+T14</f>
        <v>1853720</v>
      </c>
      <c r="W14" s="80">
        <f>+F14+J14+N14+Q14+R14</f>
        <v>0</v>
      </c>
      <c r="X14" s="11">
        <f t="shared" si="1"/>
        <v>1859720</v>
      </c>
    </row>
    <row r="15" spans="1:24" ht="26.25" customHeight="1">
      <c r="A15" s="12">
        <v>661</v>
      </c>
      <c r="B15" s="53" t="s">
        <v>57</v>
      </c>
      <c r="C15" s="14"/>
      <c r="D15" s="14"/>
      <c r="E15" s="14"/>
      <c r="F15" s="14"/>
      <c r="G15" s="14"/>
      <c r="H15" s="14"/>
      <c r="I15" s="14"/>
      <c r="J15" s="70"/>
      <c r="K15" s="70"/>
      <c r="L15" s="41"/>
      <c r="M15" s="14"/>
      <c r="N15" s="14"/>
      <c r="O15" s="34"/>
      <c r="P15" s="34"/>
      <c r="Q15" s="34"/>
      <c r="R15" s="34"/>
      <c r="S15" s="34"/>
      <c r="T15" s="34">
        <v>30000</v>
      </c>
      <c r="U15" s="34">
        <v>29945.73</v>
      </c>
      <c r="V15" s="15">
        <f>+D15+H15+L15+P15+T15</f>
        <v>30000</v>
      </c>
      <c r="W15" s="80"/>
      <c r="X15" s="11">
        <f t="shared" si="1"/>
        <v>29945.73</v>
      </c>
    </row>
    <row r="16" spans="1:24" ht="24.75" customHeight="1">
      <c r="A16" s="12">
        <v>663</v>
      </c>
      <c r="B16" s="53" t="s">
        <v>37</v>
      </c>
      <c r="C16" s="14"/>
      <c r="D16" s="14"/>
      <c r="E16" s="14"/>
      <c r="F16" s="14"/>
      <c r="G16" s="14"/>
      <c r="H16" s="14"/>
      <c r="I16" s="14"/>
      <c r="J16" s="14"/>
      <c r="K16" s="125"/>
      <c r="L16" s="41"/>
      <c r="M16" s="14">
        <v>8161.76</v>
      </c>
      <c r="N16" s="14"/>
      <c r="O16" s="34"/>
      <c r="P16" s="34">
        <v>12000</v>
      </c>
      <c r="Q16" s="73"/>
      <c r="R16" s="34"/>
      <c r="S16" s="34">
        <v>12002.66</v>
      </c>
      <c r="T16" s="34"/>
      <c r="U16" s="34"/>
      <c r="V16" s="15">
        <f>+D16+H16+L16+P16</f>
        <v>12000</v>
      </c>
      <c r="W16" s="80">
        <f>+F16+J16+N16+Q16+R16</f>
        <v>0</v>
      </c>
      <c r="X16" s="11">
        <f t="shared" si="1"/>
        <v>12002.66</v>
      </c>
    </row>
    <row r="17" spans="1:24" ht="26.25" customHeight="1">
      <c r="A17" s="96">
        <v>671</v>
      </c>
      <c r="B17" s="97" t="s">
        <v>38</v>
      </c>
      <c r="C17" s="98">
        <v>5555943</v>
      </c>
      <c r="D17" s="51">
        <v>4429158</v>
      </c>
      <c r="E17" s="98"/>
      <c r="F17" s="98">
        <f>F11</f>
        <v>0</v>
      </c>
      <c r="G17" s="100">
        <v>4394738</v>
      </c>
      <c r="H17" s="98"/>
      <c r="I17" s="98"/>
      <c r="J17" s="98"/>
      <c r="K17" s="124"/>
      <c r="L17" s="51"/>
      <c r="M17" s="98"/>
      <c r="N17" s="98"/>
      <c r="O17" s="98"/>
      <c r="P17" s="34"/>
      <c r="Q17" s="34"/>
      <c r="R17" s="34">
        <v>0</v>
      </c>
      <c r="S17" s="34"/>
      <c r="T17" s="34"/>
      <c r="U17" s="34"/>
      <c r="V17" s="15">
        <f>+D17+H17+L17+P17+T17</f>
        <v>4429158</v>
      </c>
      <c r="W17" s="99">
        <f>+F17+J17+N17+Q17+R17</f>
        <v>0</v>
      </c>
      <c r="X17" s="11">
        <f t="shared" si="1"/>
        <v>4394738</v>
      </c>
    </row>
    <row r="18" spans="1:24" ht="18" customHeight="1" thickBot="1">
      <c r="A18" s="101">
        <v>922</v>
      </c>
      <c r="B18" s="102" t="s">
        <v>39</v>
      </c>
      <c r="C18" s="82"/>
      <c r="D18" s="82"/>
      <c r="E18" s="82"/>
      <c r="F18" s="82"/>
      <c r="G18" s="126">
        <v>4090.35</v>
      </c>
      <c r="H18" s="82"/>
      <c r="I18" s="82">
        <v>114372.3</v>
      </c>
      <c r="J18" s="82"/>
      <c r="K18" s="126">
        <v>16979.52</v>
      </c>
      <c r="L18" s="118"/>
      <c r="M18" s="103"/>
      <c r="N18" s="82"/>
      <c r="O18" s="127">
        <v>77575.58</v>
      </c>
      <c r="P18" s="104"/>
      <c r="Q18" s="104"/>
      <c r="R18" s="104"/>
      <c r="S18" s="127">
        <v>10197.34</v>
      </c>
      <c r="T18" s="104"/>
      <c r="U18" s="127">
        <v>5854.27</v>
      </c>
      <c r="V18" s="83">
        <f>+D18+H18+L18+P18+T18</f>
        <v>0</v>
      </c>
      <c r="W18" s="81">
        <f>+F18+J18+N18+Q18+R18</f>
        <v>0</v>
      </c>
      <c r="X18" s="105">
        <f t="shared" si="1"/>
        <v>114697.06</v>
      </c>
    </row>
    <row r="19" spans="1:24" ht="18" customHeight="1" thickBot="1">
      <c r="A19" s="120"/>
      <c r="B19" s="137" t="s">
        <v>11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21"/>
      <c r="X19" s="122"/>
    </row>
    <row r="20" spans="1:24" ht="18" customHeight="1">
      <c r="A20" s="57">
        <v>311</v>
      </c>
      <c r="B20" s="86" t="s">
        <v>40</v>
      </c>
      <c r="C20" s="49">
        <v>2676000</v>
      </c>
      <c r="D20" s="49">
        <v>3070597</v>
      </c>
      <c r="E20" s="49"/>
      <c r="F20" s="75"/>
      <c r="G20" s="49">
        <v>3070597</v>
      </c>
      <c r="H20" s="49"/>
      <c r="I20" s="49"/>
      <c r="J20" s="49"/>
      <c r="K20" s="49"/>
      <c r="L20" s="49"/>
      <c r="M20" s="49"/>
      <c r="N20" s="49"/>
      <c r="O20" s="49"/>
      <c r="P20" s="49"/>
      <c r="Q20" s="36"/>
      <c r="R20" s="36"/>
      <c r="S20" s="36"/>
      <c r="T20" s="36"/>
      <c r="U20" s="36"/>
      <c r="V20" s="43">
        <f aca="true" t="shared" si="2" ref="V20:V29">+D20+H20+L20+P20+T20</f>
        <v>3070597</v>
      </c>
      <c r="W20" s="47">
        <f aca="true" t="shared" si="3" ref="W20:W25">+F20+J20+N20+Q20+R20</f>
        <v>0</v>
      </c>
      <c r="X20" s="112">
        <f>+G20+K20+O20+S20+U20</f>
        <v>3070597</v>
      </c>
    </row>
    <row r="21" spans="1:24" ht="18" customHeight="1">
      <c r="A21" s="22">
        <v>312</v>
      </c>
      <c r="B21" s="58" t="s">
        <v>12</v>
      </c>
      <c r="C21" s="50">
        <v>151480</v>
      </c>
      <c r="D21" s="50">
        <v>144313</v>
      </c>
      <c r="E21" s="50"/>
      <c r="F21" s="50"/>
      <c r="G21" s="69">
        <v>160473</v>
      </c>
      <c r="H21" s="50"/>
      <c r="I21" s="50"/>
      <c r="J21" s="50"/>
      <c r="K21" s="50"/>
      <c r="L21" s="50"/>
      <c r="M21" s="50"/>
      <c r="N21" s="50"/>
      <c r="O21" s="50"/>
      <c r="P21" s="50"/>
      <c r="Q21" s="37"/>
      <c r="R21" s="37">
        <v>0</v>
      </c>
      <c r="S21" s="37"/>
      <c r="T21" s="37"/>
      <c r="U21" s="37"/>
      <c r="V21" s="41">
        <f t="shared" si="2"/>
        <v>144313</v>
      </c>
      <c r="W21" s="45">
        <f t="shared" si="3"/>
        <v>0</v>
      </c>
      <c r="X21" s="11">
        <f aca="true" t="shared" si="4" ref="X21:X29">+G21+K21+O21+S21+U21</f>
        <v>160473</v>
      </c>
    </row>
    <row r="22" spans="1:24" ht="18" customHeight="1">
      <c r="A22" s="22">
        <v>313</v>
      </c>
      <c r="B22" s="58" t="s">
        <v>41</v>
      </c>
      <c r="C22" s="50">
        <v>526380</v>
      </c>
      <c r="D22" s="50">
        <v>528143</v>
      </c>
      <c r="E22" s="50"/>
      <c r="F22" s="69"/>
      <c r="G22" s="50">
        <v>528143</v>
      </c>
      <c r="H22" s="50"/>
      <c r="I22" s="50"/>
      <c r="J22" s="50"/>
      <c r="K22" s="50"/>
      <c r="L22" s="50"/>
      <c r="M22" s="50"/>
      <c r="N22" s="50"/>
      <c r="O22" s="50"/>
      <c r="P22" s="50"/>
      <c r="Q22" s="37"/>
      <c r="R22" s="37"/>
      <c r="S22" s="37"/>
      <c r="T22" s="37"/>
      <c r="U22" s="37"/>
      <c r="V22" s="41">
        <f t="shared" si="2"/>
        <v>528143</v>
      </c>
      <c r="W22" s="45">
        <f t="shared" si="3"/>
        <v>0</v>
      </c>
      <c r="X22" s="11">
        <f t="shared" si="4"/>
        <v>528143</v>
      </c>
    </row>
    <row r="23" spans="1:24" ht="12.75">
      <c r="A23" s="22">
        <v>321</v>
      </c>
      <c r="B23" s="54" t="s">
        <v>42</v>
      </c>
      <c r="C23" s="50">
        <v>30132</v>
      </c>
      <c r="D23" s="50">
        <v>284800</v>
      </c>
      <c r="E23" s="50"/>
      <c r="F23" s="50"/>
      <c r="G23" s="50">
        <v>284800</v>
      </c>
      <c r="H23" s="50"/>
      <c r="I23" s="50"/>
      <c r="J23" s="69"/>
      <c r="K23" s="69"/>
      <c r="L23" s="50">
        <v>2500</v>
      </c>
      <c r="M23" s="50"/>
      <c r="N23" s="50"/>
      <c r="O23" s="69">
        <v>6000</v>
      </c>
      <c r="P23" s="50">
        <v>2500</v>
      </c>
      <c r="Q23" s="74"/>
      <c r="R23" s="37"/>
      <c r="S23" s="69">
        <v>3500</v>
      </c>
      <c r="T23" s="37"/>
      <c r="U23" s="37"/>
      <c r="V23" s="41">
        <f t="shared" si="2"/>
        <v>289800</v>
      </c>
      <c r="W23" s="45">
        <f t="shared" si="3"/>
        <v>0</v>
      </c>
      <c r="X23" s="11">
        <f t="shared" si="4"/>
        <v>294300</v>
      </c>
    </row>
    <row r="24" spans="1:24" ht="12.75">
      <c r="A24" s="22">
        <v>322</v>
      </c>
      <c r="B24" s="54" t="s">
        <v>43</v>
      </c>
      <c r="C24" s="31">
        <v>231968</v>
      </c>
      <c r="D24" s="31">
        <v>208500</v>
      </c>
      <c r="E24" s="31"/>
      <c r="F24" s="67"/>
      <c r="G24" s="31">
        <v>208500</v>
      </c>
      <c r="H24" s="31">
        <v>1379520</v>
      </c>
      <c r="I24" s="31"/>
      <c r="J24" s="67"/>
      <c r="K24" s="31">
        <v>1379520</v>
      </c>
      <c r="L24" s="31">
        <v>6500</v>
      </c>
      <c r="M24" s="31"/>
      <c r="N24" s="68"/>
      <c r="O24" s="68">
        <v>10500</v>
      </c>
      <c r="P24" s="31">
        <v>3300</v>
      </c>
      <c r="Q24" s="34"/>
      <c r="R24" s="34"/>
      <c r="S24" s="68">
        <v>7000</v>
      </c>
      <c r="T24" s="50">
        <v>30000</v>
      </c>
      <c r="U24" s="69">
        <v>35800</v>
      </c>
      <c r="V24" s="41">
        <f t="shared" si="2"/>
        <v>1627820</v>
      </c>
      <c r="W24" s="45">
        <f t="shared" si="3"/>
        <v>0</v>
      </c>
      <c r="X24" s="11">
        <f t="shared" si="4"/>
        <v>1641320</v>
      </c>
    </row>
    <row r="25" spans="1:24" ht="12.75">
      <c r="A25" s="22">
        <v>323</v>
      </c>
      <c r="B25" s="54" t="s">
        <v>45</v>
      </c>
      <c r="C25" s="31">
        <v>81647</v>
      </c>
      <c r="D25" s="31">
        <v>101805</v>
      </c>
      <c r="E25" s="31"/>
      <c r="F25" s="31"/>
      <c r="G25" s="67">
        <v>61155</v>
      </c>
      <c r="H25" s="31">
        <v>459800</v>
      </c>
      <c r="I25" s="31"/>
      <c r="J25" s="31"/>
      <c r="K25" s="31">
        <v>459800</v>
      </c>
      <c r="L25" s="31">
        <v>136700</v>
      </c>
      <c r="M25" s="31"/>
      <c r="N25" s="68"/>
      <c r="O25" s="68">
        <v>204800</v>
      </c>
      <c r="P25" s="31">
        <v>2700</v>
      </c>
      <c r="Q25" s="73"/>
      <c r="R25" s="34"/>
      <c r="S25" s="68">
        <v>5200</v>
      </c>
      <c r="T25" s="34"/>
      <c r="U25" s="31"/>
      <c r="V25" s="41">
        <f t="shared" si="2"/>
        <v>701005</v>
      </c>
      <c r="W25" s="45">
        <f t="shared" si="3"/>
        <v>0</v>
      </c>
      <c r="X25" s="11">
        <f t="shared" si="4"/>
        <v>730955</v>
      </c>
    </row>
    <row r="26" spans="1:24" ht="25.5">
      <c r="A26" s="22">
        <v>324</v>
      </c>
      <c r="B26" s="55" t="s">
        <v>53</v>
      </c>
      <c r="C26" s="31"/>
      <c r="D26" s="31">
        <v>6000</v>
      </c>
      <c r="E26" s="31"/>
      <c r="F26" s="31"/>
      <c r="G26" s="67">
        <v>0</v>
      </c>
      <c r="H26" s="31">
        <v>4000</v>
      </c>
      <c r="I26" s="31"/>
      <c r="J26" s="31"/>
      <c r="K26" s="68">
        <v>10000</v>
      </c>
      <c r="L26" s="31">
        <v>1300</v>
      </c>
      <c r="M26" s="31"/>
      <c r="N26" s="68"/>
      <c r="O26" s="31">
        <v>1300</v>
      </c>
      <c r="P26" s="31">
        <v>1300</v>
      </c>
      <c r="Q26" s="34"/>
      <c r="R26" s="34"/>
      <c r="S26" s="68">
        <v>2800</v>
      </c>
      <c r="T26" s="34"/>
      <c r="U26" s="31"/>
      <c r="V26" s="41">
        <f t="shared" si="2"/>
        <v>12600</v>
      </c>
      <c r="W26" s="45"/>
      <c r="X26" s="11">
        <f t="shared" si="4"/>
        <v>14100</v>
      </c>
    </row>
    <row r="27" spans="1:24" ht="12.75">
      <c r="A27" s="22">
        <v>329</v>
      </c>
      <c r="B27" s="54" t="s">
        <v>13</v>
      </c>
      <c r="C27" s="31"/>
      <c r="D27" s="31">
        <v>26750</v>
      </c>
      <c r="E27" s="31">
        <v>6600</v>
      </c>
      <c r="F27" s="68"/>
      <c r="G27" s="67">
        <v>22820</v>
      </c>
      <c r="H27" s="31">
        <v>10400</v>
      </c>
      <c r="I27" s="31"/>
      <c r="J27" s="68"/>
      <c r="K27" s="31">
        <v>10400</v>
      </c>
      <c r="L27" s="31">
        <v>1000</v>
      </c>
      <c r="M27" s="31"/>
      <c r="N27" s="68"/>
      <c r="O27" s="68">
        <v>2000</v>
      </c>
      <c r="P27" s="31">
        <v>600</v>
      </c>
      <c r="Q27" s="38"/>
      <c r="R27" s="38"/>
      <c r="S27" s="68">
        <v>2100</v>
      </c>
      <c r="T27" s="38"/>
      <c r="U27" s="31"/>
      <c r="V27" s="41">
        <f t="shared" si="2"/>
        <v>38750</v>
      </c>
      <c r="W27" s="45">
        <f aca="true" t="shared" si="5" ref="W27:W37">+F27+J27+N27+Q27+R27</f>
        <v>0</v>
      </c>
      <c r="X27" s="11">
        <f t="shared" si="4"/>
        <v>37320</v>
      </c>
    </row>
    <row r="28" spans="1:24" ht="12.75">
      <c r="A28" s="22">
        <v>343</v>
      </c>
      <c r="B28" s="54" t="s">
        <v>46</v>
      </c>
      <c r="C28" s="31">
        <v>3702</v>
      </c>
      <c r="D28" s="31">
        <v>8050</v>
      </c>
      <c r="E28" s="31"/>
      <c r="F28" s="31"/>
      <c r="G28" s="31">
        <v>8050</v>
      </c>
      <c r="H28" s="31"/>
      <c r="I28" s="31"/>
      <c r="J28" s="68"/>
      <c r="K28" s="68"/>
      <c r="L28" s="31"/>
      <c r="M28" s="31"/>
      <c r="N28" s="31"/>
      <c r="O28" s="31"/>
      <c r="P28" s="31"/>
      <c r="Q28" s="38"/>
      <c r="R28" s="38"/>
      <c r="S28" s="31"/>
      <c r="T28" s="38"/>
      <c r="U28" s="31"/>
      <c r="V28" s="41">
        <f t="shared" si="2"/>
        <v>8050</v>
      </c>
      <c r="W28" s="45">
        <f t="shared" si="5"/>
        <v>0</v>
      </c>
      <c r="X28" s="11">
        <f t="shared" si="4"/>
        <v>8050</v>
      </c>
    </row>
    <row r="29" spans="1:24" ht="12.75">
      <c r="A29" s="22">
        <v>363</v>
      </c>
      <c r="B29" s="54" t="s">
        <v>47</v>
      </c>
      <c r="C29" s="31"/>
      <c r="D29" s="31"/>
      <c r="E29" s="31"/>
      <c r="F29" s="31"/>
      <c r="G29" s="31"/>
      <c r="H29" s="31"/>
      <c r="I29" s="31"/>
      <c r="J29" s="67"/>
      <c r="K29" s="67"/>
      <c r="L29" s="31"/>
      <c r="M29" s="31"/>
      <c r="N29" s="31"/>
      <c r="O29" s="31"/>
      <c r="P29" s="31"/>
      <c r="Q29" s="38"/>
      <c r="R29" s="38"/>
      <c r="S29" s="31"/>
      <c r="T29" s="38"/>
      <c r="U29" s="31"/>
      <c r="V29" s="41">
        <f t="shared" si="2"/>
        <v>0</v>
      </c>
      <c r="W29" s="45">
        <f t="shared" si="5"/>
        <v>0</v>
      </c>
      <c r="X29" s="11">
        <f t="shared" si="4"/>
        <v>0</v>
      </c>
    </row>
    <row r="30" spans="1:24" ht="31.5" customHeight="1" thickBot="1">
      <c r="A30" s="113">
        <v>372</v>
      </c>
      <c r="B30" s="114" t="s">
        <v>48</v>
      </c>
      <c r="C30" s="115">
        <v>38440</v>
      </c>
      <c r="D30" s="115">
        <v>50200</v>
      </c>
      <c r="E30" s="115"/>
      <c r="F30" s="116"/>
      <c r="G30" s="115">
        <v>50200</v>
      </c>
      <c r="H30" s="115"/>
      <c r="I30" s="115"/>
      <c r="J30" s="115"/>
      <c r="K30" s="115"/>
      <c r="L30" s="115">
        <v>2000</v>
      </c>
      <c r="M30" s="115"/>
      <c r="N30" s="115"/>
      <c r="O30" s="116">
        <v>3000</v>
      </c>
      <c r="P30" s="115">
        <v>1600</v>
      </c>
      <c r="Q30" s="117"/>
      <c r="R30" s="117"/>
      <c r="S30" s="115">
        <v>1600</v>
      </c>
      <c r="T30" s="117"/>
      <c r="U30" s="115"/>
      <c r="V30" s="118">
        <f>+D30+H30+L30+P30+T30</f>
        <v>53800</v>
      </c>
      <c r="W30" s="119">
        <f t="shared" si="5"/>
        <v>0</v>
      </c>
      <c r="X30" s="105">
        <f>+G30+K30+O30+S30+U30</f>
        <v>54800</v>
      </c>
    </row>
    <row r="31" spans="1:24" ht="14.25" customHeight="1" thickBot="1">
      <c r="A31" s="106">
        <v>4</v>
      </c>
      <c r="B31" s="107" t="s">
        <v>14</v>
      </c>
      <c r="C31" s="108">
        <v>21000</v>
      </c>
      <c r="D31" s="108"/>
      <c r="E31" s="108"/>
      <c r="F31" s="108"/>
      <c r="G31" s="108"/>
      <c r="H31" s="108"/>
      <c r="I31" s="108">
        <v>85300</v>
      </c>
      <c r="J31" s="108"/>
      <c r="K31" s="109"/>
      <c r="L31" s="108"/>
      <c r="M31" s="108">
        <v>4000</v>
      </c>
      <c r="N31" s="109"/>
      <c r="O31" s="109"/>
      <c r="P31" s="108"/>
      <c r="Q31" s="110"/>
      <c r="R31" s="110"/>
      <c r="S31" s="110"/>
      <c r="T31" s="110"/>
      <c r="U31" s="108"/>
      <c r="V31" s="118">
        <f>+D31+H31+L31+P31+T31</f>
        <v>0</v>
      </c>
      <c r="W31" s="111">
        <f t="shared" si="5"/>
        <v>0</v>
      </c>
      <c r="X31" s="105">
        <f>+G31+K31+O31+S31+U31</f>
        <v>0</v>
      </c>
    </row>
    <row r="32" spans="1:24" ht="18" customHeight="1" hidden="1">
      <c r="A32" s="22" t="s">
        <v>15</v>
      </c>
      <c r="B32" s="54" t="s">
        <v>16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9"/>
      <c r="R32" s="39"/>
      <c r="S32" s="39"/>
      <c r="T32" s="39"/>
      <c r="U32" s="39"/>
      <c r="V32" s="42" t="e">
        <f>+D32+H32+#REF!+#REF!</f>
        <v>#REF!</v>
      </c>
      <c r="W32" s="45">
        <f t="shared" si="5"/>
        <v>0</v>
      </c>
      <c r="X32" s="16" t="e">
        <f>+F32+J32+#REF!+#REF!</f>
        <v>#REF!</v>
      </c>
    </row>
    <row r="33" spans="1:24" ht="16.5" customHeight="1" hidden="1">
      <c r="A33" s="22" t="s">
        <v>17</v>
      </c>
      <c r="B33" s="54" t="s">
        <v>18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9"/>
      <c r="R33" s="39"/>
      <c r="S33" s="39"/>
      <c r="T33" s="39"/>
      <c r="U33" s="39"/>
      <c r="V33" s="42" t="e">
        <f>+D33+H33+#REF!+#REF!</f>
        <v>#REF!</v>
      </c>
      <c r="W33" s="45">
        <f t="shared" si="5"/>
        <v>0</v>
      </c>
      <c r="X33" s="16" t="e">
        <f>+F33+J33+#REF!+#REF!</f>
        <v>#REF!</v>
      </c>
    </row>
    <row r="34" spans="1:24" ht="17.25" customHeight="1">
      <c r="A34" s="22" t="s">
        <v>19</v>
      </c>
      <c r="B34" s="54" t="s">
        <v>20</v>
      </c>
      <c r="C34" s="31"/>
      <c r="D34" s="31"/>
      <c r="E34" s="31"/>
      <c r="F34" s="31"/>
      <c r="G34" s="31"/>
      <c r="H34" s="31"/>
      <c r="I34" s="31"/>
      <c r="J34" s="31"/>
      <c r="K34" s="123"/>
      <c r="L34" s="31"/>
      <c r="M34" s="31"/>
      <c r="N34" s="31"/>
      <c r="O34" s="31"/>
      <c r="P34" s="31"/>
      <c r="Q34" s="39"/>
      <c r="R34" s="39"/>
      <c r="S34" s="39"/>
      <c r="T34" s="39"/>
      <c r="U34" s="39"/>
      <c r="V34" s="42"/>
      <c r="W34" s="45">
        <f t="shared" si="5"/>
        <v>0</v>
      </c>
      <c r="X34" s="16"/>
    </row>
    <row r="35" spans="1:24" ht="0.75" customHeight="1">
      <c r="A35" s="22" t="s">
        <v>21</v>
      </c>
      <c r="B35" s="54" t="s">
        <v>22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9"/>
      <c r="R35" s="39"/>
      <c r="S35" s="39"/>
      <c r="T35" s="39"/>
      <c r="U35" s="39"/>
      <c r="V35" s="42" t="e">
        <f>+D35+H35+#REF!+#REF!</f>
        <v>#REF!</v>
      </c>
      <c r="W35" s="45">
        <f t="shared" si="5"/>
        <v>0</v>
      </c>
      <c r="X35" s="16" t="e">
        <f>+F35+J35+#REF!+#REF!</f>
        <v>#REF!</v>
      </c>
    </row>
    <row r="36" spans="1:24" ht="24" customHeight="1" hidden="1">
      <c r="A36" s="60" t="s">
        <v>36</v>
      </c>
      <c r="B36" s="61" t="s">
        <v>35</v>
      </c>
      <c r="C36" s="62"/>
      <c r="D36" s="31"/>
      <c r="E36" s="62"/>
      <c r="F36" s="62"/>
      <c r="G36" s="62"/>
      <c r="H36" s="62"/>
      <c r="I36" s="62"/>
      <c r="J36" s="62"/>
      <c r="K36" s="62"/>
      <c r="L36" s="62">
        <v>0</v>
      </c>
      <c r="M36" s="62"/>
      <c r="N36" s="62"/>
      <c r="O36" s="62"/>
      <c r="P36" s="62"/>
      <c r="Q36" s="40"/>
      <c r="R36" s="40"/>
      <c r="S36" s="40"/>
      <c r="T36" s="40"/>
      <c r="U36" s="40"/>
      <c r="V36" s="40"/>
      <c r="W36" s="48">
        <f t="shared" si="5"/>
        <v>0</v>
      </c>
      <c r="X36" s="90"/>
    </row>
    <row r="37" spans="1:24" ht="0.75" customHeight="1" thickBot="1">
      <c r="A37" s="63" t="s">
        <v>49</v>
      </c>
      <c r="B37" s="56" t="s">
        <v>50</v>
      </c>
      <c r="C37" s="64"/>
      <c r="D37" s="65"/>
      <c r="E37" s="64"/>
      <c r="F37" s="64"/>
      <c r="G37" s="64"/>
      <c r="H37" s="64"/>
      <c r="I37" s="64"/>
      <c r="J37" s="64"/>
      <c r="K37" s="66"/>
      <c r="L37" s="66"/>
      <c r="M37" s="66"/>
      <c r="N37" s="66"/>
      <c r="O37" s="66"/>
      <c r="P37" s="66"/>
      <c r="Q37" s="23"/>
      <c r="R37" s="23"/>
      <c r="S37" s="23"/>
      <c r="T37" s="23"/>
      <c r="U37" s="23"/>
      <c r="V37" s="23"/>
      <c r="W37" s="48">
        <f t="shared" si="5"/>
        <v>0</v>
      </c>
      <c r="X37" s="93"/>
    </row>
    <row r="38" spans="1:24" ht="23.25" customHeight="1" thickBot="1">
      <c r="A38" s="24" t="s">
        <v>23</v>
      </c>
      <c r="B38" s="3" t="s">
        <v>24</v>
      </c>
      <c r="C38" s="25">
        <f aca="true" t="shared" si="6" ref="C38:W38">SUM(C20:C31)</f>
        <v>3760749</v>
      </c>
      <c r="D38" s="25">
        <f>SUM(D20:D31)</f>
        <v>4429158</v>
      </c>
      <c r="E38" s="25">
        <f t="shared" si="6"/>
        <v>6600</v>
      </c>
      <c r="F38" s="25">
        <f t="shared" si="6"/>
        <v>0</v>
      </c>
      <c r="G38" s="25">
        <f>SUM(G20:G31)</f>
        <v>4394738</v>
      </c>
      <c r="H38" s="25">
        <f t="shared" si="6"/>
        <v>1853720</v>
      </c>
      <c r="I38" s="25">
        <f t="shared" si="6"/>
        <v>85300</v>
      </c>
      <c r="J38" s="25">
        <f t="shared" si="6"/>
        <v>0</v>
      </c>
      <c r="K38" s="25">
        <f t="shared" si="6"/>
        <v>1859720</v>
      </c>
      <c r="L38" s="25">
        <f>SUM(L20:L31)</f>
        <v>150000</v>
      </c>
      <c r="M38" s="25">
        <f t="shared" si="6"/>
        <v>4000</v>
      </c>
      <c r="N38" s="25">
        <f t="shared" si="6"/>
        <v>0</v>
      </c>
      <c r="O38" s="25">
        <f>SUM(O20:O31)</f>
        <v>227600</v>
      </c>
      <c r="P38" s="25">
        <f t="shared" si="6"/>
        <v>12000</v>
      </c>
      <c r="Q38" s="25">
        <f t="shared" si="6"/>
        <v>0</v>
      </c>
      <c r="R38" s="25">
        <f t="shared" si="6"/>
        <v>0</v>
      </c>
      <c r="S38" s="25">
        <f t="shared" si="6"/>
        <v>22200</v>
      </c>
      <c r="T38" s="25">
        <f t="shared" si="6"/>
        <v>30000</v>
      </c>
      <c r="U38" s="25">
        <f>SUM(U20:U30)</f>
        <v>35800</v>
      </c>
      <c r="V38" s="32">
        <f>SUM(V20:V31)</f>
        <v>6474878</v>
      </c>
      <c r="W38" s="26">
        <f t="shared" si="6"/>
        <v>0</v>
      </c>
      <c r="X38" s="26">
        <f>SUM(X20:X31)</f>
        <v>6540058</v>
      </c>
    </row>
    <row r="39" spans="1:24" ht="12.75" hidden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7"/>
    </row>
    <row r="40" spans="1:24" ht="11.25" customHeight="1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X40" s="28"/>
    </row>
    <row r="41" spans="1:22" ht="54" customHeight="1">
      <c r="A41" s="134" t="s">
        <v>70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ht="1.5" customHeight="1" hidden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</row>
    <row r="43" ht="13.5" customHeight="1" hidden="1"/>
    <row r="44" ht="12.75" hidden="1"/>
    <row r="45" ht="12.75" hidden="1"/>
    <row r="46" ht="39" customHeight="1">
      <c r="B46" s="29" t="s">
        <v>71</v>
      </c>
    </row>
    <row r="47" spans="2:21" ht="24.75" customHeight="1">
      <c r="B47" s="29" t="s">
        <v>67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 t="s">
        <v>33</v>
      </c>
      <c r="Q47" s="30"/>
      <c r="R47" s="30"/>
      <c r="S47" s="30"/>
      <c r="T47" s="30"/>
      <c r="U47" s="30"/>
    </row>
    <row r="48" spans="2:21" ht="15" customHeight="1">
      <c r="B48" t="s">
        <v>26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 t="s">
        <v>34</v>
      </c>
      <c r="Q48" s="30"/>
      <c r="R48" s="30"/>
      <c r="S48" s="30"/>
      <c r="T48" s="30"/>
      <c r="U48" s="30"/>
    </row>
  </sheetData>
  <sheetProtection/>
  <mergeCells count="7">
    <mergeCell ref="A42:V42"/>
    <mergeCell ref="A4:V4"/>
    <mergeCell ref="A5:V5"/>
    <mergeCell ref="A7:P7"/>
    <mergeCell ref="B10:V10"/>
    <mergeCell ref="B19:V19"/>
    <mergeCell ref="A41:V4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9" r:id="rId2"/>
  <headerFooter alignWithMargins="0">
    <oddHeader>&amp;L&amp;G     DOM ZA ODRASLE OSOBE MOTOVUN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Korisnik516</dc:creator>
  <cp:keywords/>
  <dc:description/>
  <cp:lastModifiedBy>Leonela Kodelja</cp:lastModifiedBy>
  <cp:lastPrinted>2018-01-27T09:39:52Z</cp:lastPrinted>
  <dcterms:created xsi:type="dcterms:W3CDTF">2012-03-29T12:06:14Z</dcterms:created>
  <dcterms:modified xsi:type="dcterms:W3CDTF">2018-02-02T11:53:01Z</dcterms:modified>
  <cp:category/>
  <cp:version/>
  <cp:contentType/>
  <cp:contentStatus/>
</cp:coreProperties>
</file>